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sLGP\Program Data\Courses\Course Schedules\MPA\Course Planning Tools\New Online Format\"/>
    </mc:Choice>
  </mc:AlternateContent>
  <bookViews>
    <workbookView xWindow="0" yWindow="0" windowWidth="19200" windowHeight="11595"/>
  </bookViews>
  <sheets>
    <sheet name="StudentData" sheetId="1" r:id="rId1"/>
    <sheet name="Variables" sheetId="3" state="hidden" r:id="rId2"/>
    <sheet name="AdminOutput" sheetId="4" state="hidden" r:id="rId3"/>
  </sheets>
  <definedNames>
    <definedName name="_xlnm._FilterDatabase" localSheetId="0" hidden="1">StudentData!$A$46:$J$49</definedName>
    <definedName name="TookDPA">Variables!$E$4:$E$5</definedName>
    <definedName name="VaildDPA">Variables!$D$4:$D$7</definedName>
    <definedName name="ValidCourses">#REF!</definedName>
    <definedName name="ValidDPA">#REF!</definedName>
    <definedName name="ValidFall">Variables!$A$4:$A$10</definedName>
    <definedName name="ValidSummer">Variables!$C$4:$C$10</definedName>
    <definedName name="ValidTerm">#REF!</definedName>
    <definedName name="ValidWinter">Variables!$B$4:$B$9</definedName>
  </definedNames>
  <calcPr calcId="152511"/>
</workbook>
</file>

<file path=xl/calcChain.xml><?xml version="1.0" encoding="utf-8"?>
<calcChain xmlns="http://schemas.openxmlformats.org/spreadsheetml/2006/main">
  <c r="I38" i="1" l="1"/>
  <c r="I37" i="1"/>
  <c r="I36" i="1"/>
  <c r="I35" i="1"/>
  <c r="C17" i="1"/>
  <c r="B7" i="4" l="1"/>
  <c r="B6" i="4"/>
  <c r="B13" i="4" s="1"/>
  <c r="T3" i="4"/>
  <c r="U3" i="4"/>
  <c r="V3" i="4"/>
  <c r="T4" i="4"/>
  <c r="U4" i="4"/>
  <c r="V4" i="4"/>
  <c r="T5" i="4"/>
  <c r="U5" i="4"/>
  <c r="V5" i="4"/>
  <c r="T6" i="4"/>
  <c r="U6" i="4"/>
  <c r="V6" i="4"/>
  <c r="T7" i="4"/>
  <c r="U7" i="4"/>
  <c r="V7" i="4"/>
  <c r="K3" i="4"/>
  <c r="S10" i="4" s="1"/>
  <c r="L3" i="4"/>
  <c r="U10" i="4" s="1"/>
  <c r="M3" i="4"/>
  <c r="W10" i="4" s="1"/>
  <c r="N3" i="4"/>
  <c r="O3" i="4"/>
  <c r="P3" i="4"/>
  <c r="Q3" i="4"/>
  <c r="R3" i="4"/>
  <c r="S3" i="4"/>
  <c r="K4" i="4"/>
  <c r="L4" i="4"/>
  <c r="M4" i="4"/>
  <c r="N4" i="4"/>
  <c r="O4" i="4"/>
  <c r="P4" i="4"/>
  <c r="Q4" i="4"/>
  <c r="R4" i="4"/>
  <c r="S4" i="4"/>
  <c r="K5" i="4"/>
  <c r="S13" i="4" s="1"/>
  <c r="L5" i="4"/>
  <c r="U13" i="4" s="1"/>
  <c r="M5" i="4"/>
  <c r="W13" i="4" s="1"/>
  <c r="N5" i="4"/>
  <c r="O5" i="4"/>
  <c r="P5" i="4"/>
  <c r="Q5" i="4"/>
  <c r="R5" i="4"/>
  <c r="S5" i="4"/>
  <c r="K6" i="4"/>
  <c r="T13" i="4" s="1"/>
  <c r="L6" i="4"/>
  <c r="V13" i="4" s="1"/>
  <c r="M6" i="4"/>
  <c r="X13" i="4" s="1"/>
  <c r="N6" i="4"/>
  <c r="O6" i="4"/>
  <c r="P6" i="4"/>
  <c r="Q6" i="4"/>
  <c r="R6" i="4"/>
  <c r="S6" i="4"/>
  <c r="K7" i="4"/>
  <c r="L7" i="4"/>
  <c r="M7" i="4"/>
  <c r="N7" i="4"/>
  <c r="O7" i="4"/>
  <c r="P7" i="4"/>
  <c r="Q7" i="4"/>
  <c r="R7" i="4"/>
  <c r="S7" i="4"/>
  <c r="B3" i="4"/>
  <c r="A10" i="4" s="1"/>
  <c r="C3" i="4"/>
  <c r="C10" i="4" s="1"/>
  <c r="D3" i="4"/>
  <c r="E10" i="4" s="1"/>
  <c r="E3" i="4"/>
  <c r="G10" i="4" s="1"/>
  <c r="F3" i="4"/>
  <c r="I10" i="4" s="1"/>
  <c r="G3" i="4"/>
  <c r="K10" i="4" s="1"/>
  <c r="H3" i="4"/>
  <c r="M10" i="4" s="1"/>
  <c r="I3" i="4"/>
  <c r="O10" i="4" s="1"/>
  <c r="J3" i="4"/>
  <c r="Q10" i="4" s="1"/>
  <c r="B4" i="4"/>
  <c r="A11" i="4" s="1"/>
  <c r="C4" i="4"/>
  <c r="C11" i="4" s="1"/>
  <c r="D4" i="4"/>
  <c r="E11" i="4" s="1"/>
  <c r="E4" i="4"/>
  <c r="G11" i="4" s="1"/>
  <c r="F4" i="4"/>
  <c r="G4" i="4"/>
  <c r="H4" i="4"/>
  <c r="I4" i="4"/>
  <c r="J4" i="4"/>
  <c r="B5" i="4"/>
  <c r="A13" i="4" s="1"/>
  <c r="C5" i="4"/>
  <c r="C13" i="4" s="1"/>
  <c r="D5" i="4"/>
  <c r="E13" i="4" s="1"/>
  <c r="E5" i="4"/>
  <c r="G13" i="4" s="1"/>
  <c r="F5" i="4"/>
  <c r="I13" i="4" s="1"/>
  <c r="G5" i="4"/>
  <c r="K13" i="4" s="1"/>
  <c r="H5" i="4"/>
  <c r="M13" i="4" s="1"/>
  <c r="I5" i="4"/>
  <c r="O13" i="4" s="1"/>
  <c r="J5" i="4"/>
  <c r="Q13" i="4" s="1"/>
  <c r="C6" i="4"/>
  <c r="D13" i="4" s="1"/>
  <c r="D6" i="4"/>
  <c r="F13" i="4" s="1"/>
  <c r="E6" i="4"/>
  <c r="H13" i="4" s="1"/>
  <c r="F6" i="4"/>
  <c r="J13" i="4" s="1"/>
  <c r="G6" i="4"/>
  <c r="L13" i="4" s="1"/>
  <c r="H6" i="4"/>
  <c r="N13" i="4" s="1"/>
  <c r="I6" i="4"/>
  <c r="P13" i="4" s="1"/>
  <c r="J6" i="4"/>
  <c r="R13" i="4" s="1"/>
  <c r="C7" i="4"/>
  <c r="D7" i="4"/>
  <c r="E7" i="4"/>
  <c r="F7" i="4"/>
  <c r="G7" i="4"/>
  <c r="H7" i="4"/>
  <c r="I7" i="4"/>
  <c r="J7" i="4"/>
  <c r="A4" i="4"/>
  <c r="A5" i="4"/>
  <c r="A6" i="4"/>
  <c r="A7" i="4"/>
  <c r="A3" i="4"/>
  <c r="E18" i="1"/>
  <c r="E19" i="1"/>
  <c r="E17" i="1"/>
  <c r="B34" i="1"/>
  <c r="E7" i="1"/>
  <c r="J20" i="1"/>
  <c r="E23" i="1"/>
  <c r="I19" i="1" s="1"/>
  <c r="C18" i="1"/>
  <c r="J21" i="1" s="1"/>
  <c r="C19" i="1"/>
  <c r="J22" i="1" s="1"/>
  <c r="C20" i="1"/>
  <c r="J23" i="1" s="1"/>
  <c r="C21" i="1"/>
  <c r="C22" i="1"/>
  <c r="C23" i="1"/>
  <c r="E20" i="1"/>
  <c r="E21" i="1"/>
  <c r="E22" i="1"/>
  <c r="I39" i="1"/>
  <c r="D27" i="1" s="1"/>
  <c r="D29" i="1" l="1"/>
  <c r="I18" i="1" s="1"/>
  <c r="I17" i="1"/>
  <c r="I27" i="1" l="1"/>
</calcChain>
</file>

<file path=xl/sharedStrings.xml><?xml version="1.0" encoding="utf-8"?>
<sst xmlns="http://schemas.openxmlformats.org/spreadsheetml/2006/main" count="254" uniqueCount="78">
  <si>
    <t>Last Name:</t>
  </si>
  <si>
    <t>First Name:</t>
  </si>
  <si>
    <t>Year:</t>
  </si>
  <si>
    <t>Term:</t>
  </si>
  <si>
    <t>Fall</t>
  </si>
  <si>
    <t>Winter</t>
  </si>
  <si>
    <t>Summer</t>
  </si>
  <si>
    <t>Total Courses:</t>
  </si>
  <si>
    <t>All Courses:</t>
  </si>
  <si>
    <t>PA 9931</t>
  </si>
  <si>
    <t>Student Number:</t>
  </si>
  <si>
    <t>Course Drop Downs</t>
  </si>
  <si>
    <t>(ValidFall)</t>
  </si>
  <si>
    <t>(ValidWinter)</t>
  </si>
  <si>
    <t>(ValidSummer)</t>
  </si>
  <si>
    <t>Course:</t>
  </si>
  <si>
    <t>Number of Credits:</t>
  </si>
  <si>
    <t>Duplication:</t>
  </si>
  <si>
    <t>PA 9931 Course:</t>
  </si>
  <si>
    <t>Missing PA 9931:</t>
  </si>
  <si>
    <t>DPA</t>
  </si>
  <si>
    <t>(VaildDPA)</t>
  </si>
  <si>
    <t>DPADone</t>
  </si>
  <si>
    <t>(TookDPA)</t>
  </si>
  <si>
    <t>YES</t>
  </si>
  <si>
    <t>NO</t>
  </si>
  <si>
    <t>Course 1:</t>
  </si>
  <si>
    <t>Course 2:</t>
  </si>
  <si>
    <t>Course 3:</t>
  </si>
  <si>
    <t>Course 4:</t>
  </si>
  <si>
    <t>Total:</t>
  </si>
  <si>
    <t>Credit for:</t>
  </si>
  <si>
    <t>MPA Program:</t>
  </si>
  <si>
    <t>Double Counting:</t>
  </si>
  <si>
    <t>Overall Status:</t>
  </si>
  <si>
    <t xml:space="preserve">Course Plan Status Issues: </t>
  </si>
  <si>
    <t>Helpful Information:</t>
  </si>
  <si>
    <t>Ten (10) Term Completion Plan</t>
  </si>
  <si>
    <t>Seven (7) Term Completion Plan</t>
  </si>
  <si>
    <t>(This must equal 14 courses)</t>
  </si>
  <si>
    <t>NOTES:</t>
  </si>
  <si>
    <t>Output for Admin Purposes</t>
  </si>
  <si>
    <t>Fall-1</t>
  </si>
  <si>
    <t>Fall-2</t>
  </si>
  <si>
    <t>Winter-1</t>
  </si>
  <si>
    <t>Summer-1</t>
  </si>
  <si>
    <t>Summer-2</t>
  </si>
  <si>
    <t>Part Time Student - Course Plan</t>
  </si>
  <si>
    <r>
      <t xml:space="preserve">Did you </t>
    </r>
    <r>
      <rPr>
        <b/>
        <i/>
        <u/>
        <sz val="10"/>
        <rFont val="Arial"/>
        <family val="2"/>
      </rPr>
      <t>complete</t>
    </r>
    <r>
      <rPr>
        <b/>
        <i/>
        <sz val="10"/>
        <rFont val="Arial"/>
        <family val="2"/>
      </rPr>
      <t xml:space="preserve"> any GDPA Courses?</t>
    </r>
  </si>
  <si>
    <t>GDPA Program:</t>
  </si>
  <si>
    <r>
      <t xml:space="preserve">GDPA courses </t>
    </r>
    <r>
      <rPr>
        <i/>
        <u/>
        <sz val="10"/>
        <rFont val="Arial"/>
        <family val="2"/>
      </rPr>
      <t>completed</t>
    </r>
    <r>
      <rPr>
        <sz val="10"/>
        <rFont val="Arial"/>
        <family val="2"/>
      </rPr>
      <t>:</t>
    </r>
  </si>
  <si>
    <t>GDPA Credits Earned:</t>
  </si>
  <si>
    <t xml:space="preserve"> </t>
  </si>
  <si>
    <t>PA 9901</t>
  </si>
  <si>
    <t>PA 9902</t>
  </si>
  <si>
    <t>PA 9903</t>
  </si>
  <si>
    <t>PA 9904</t>
  </si>
  <si>
    <t>PA 9917</t>
  </si>
  <si>
    <t>PA 9923</t>
  </si>
  <si>
    <t>PA 9924</t>
  </si>
  <si>
    <t>PA 9912</t>
  </si>
  <si>
    <t>PA 9913</t>
  </si>
  <si>
    <t>PA 9922</t>
  </si>
  <si>
    <t>PA 9911</t>
  </si>
  <si>
    <t>PA 9914</t>
  </si>
  <si>
    <t>PA 9915</t>
  </si>
  <si>
    <t>PA 9916</t>
  </si>
  <si>
    <t>PA 9924 requires written permission from the director to take.</t>
  </si>
  <si>
    <t>PS 4901/PA 9901</t>
  </si>
  <si>
    <t>PS 4902/PA 9902</t>
  </si>
  <si>
    <t>PS 4903/PA 9903</t>
  </si>
  <si>
    <t>PS 4904/PA 9904</t>
  </si>
  <si>
    <t>Seven (6) Term Completion Plan</t>
  </si>
  <si>
    <t xml:space="preserve">Fall </t>
  </si>
  <si>
    <t xml:space="preserve">Winter </t>
  </si>
  <si>
    <t>Example Course Plans for students who have NOT completed a DPA/GDPA Courses - Summer Start</t>
  </si>
  <si>
    <t>Example Course Plans for students who have completed the DPA/GDPA - Fall Start</t>
  </si>
  <si>
    <t>Ten (9) Term Completion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</si>
</sst>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Fill="1"/>
    <xf numFmtId="0" fontId="1" fillId="4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right"/>
    </xf>
    <xf numFmtId="0" fontId="0" fillId="4" borderId="2" xfId="0" applyFill="1" applyBorder="1" applyProtection="1"/>
    <xf numFmtId="0" fontId="1" fillId="4" borderId="2" xfId="0" applyFont="1" applyFill="1" applyBorder="1" applyProtection="1"/>
    <xf numFmtId="0" fontId="6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" fillId="0" borderId="10" xfId="0" applyFont="1" applyBorder="1" applyAlignment="1" applyProtection="1"/>
    <xf numFmtId="0" fontId="1" fillId="0" borderId="1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12" xfId="0" applyFont="1" applyBorder="1" applyAlignment="1" applyProtection="1"/>
    <xf numFmtId="0" fontId="1" fillId="0" borderId="11" xfId="0" applyFont="1" applyBorder="1" applyAlignment="1" applyProtection="1">
      <alignment horizontal="right"/>
    </xf>
    <xf numFmtId="0" fontId="0" fillId="7" borderId="1" xfId="0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11" xfId="0" applyFill="1" applyBorder="1" applyProtection="1"/>
    <xf numFmtId="0" fontId="0" fillId="10" borderId="1" xfId="0" applyFill="1" applyBorder="1" applyAlignment="1" applyProtection="1">
      <alignment horizontal="center"/>
    </xf>
    <xf numFmtId="0" fontId="0" fillId="10" borderId="14" xfId="0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/>
    </xf>
    <xf numFmtId="0" fontId="4" fillId="12" borderId="14" xfId="0" applyFont="1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1" fillId="0" borderId="15" xfId="0" applyFont="1" applyBorder="1" applyAlignment="1" applyProtection="1">
      <alignment horizontal="right"/>
    </xf>
    <xf numFmtId="0" fontId="4" fillId="12" borderId="16" xfId="0" applyFont="1" applyFill="1" applyBorder="1" applyAlignment="1" applyProtection="1">
      <alignment horizontal="center"/>
    </xf>
    <xf numFmtId="0" fontId="0" fillId="12" borderId="16" xfId="0" applyFill="1" applyBorder="1" applyAlignment="1" applyProtection="1">
      <alignment horizontal="center"/>
    </xf>
    <xf numFmtId="0" fontId="4" fillId="12" borderId="17" xfId="0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0" fontId="4" fillId="10" borderId="14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4" fillId="11" borderId="14" xfId="0" applyFont="1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11" borderId="14" xfId="0" applyFill="1" applyBorder="1" applyAlignment="1" applyProtection="1">
      <alignment horizontal="center"/>
    </xf>
    <xf numFmtId="0" fontId="0" fillId="11" borderId="16" xfId="0" applyFill="1" applyBorder="1" applyAlignment="1" applyProtection="1">
      <alignment horizontal="center"/>
    </xf>
    <xf numFmtId="0" fontId="4" fillId="11" borderId="16" xfId="0" applyFont="1" applyFill="1" applyBorder="1" applyAlignment="1" applyProtection="1">
      <alignment horizontal="center"/>
    </xf>
    <xf numFmtId="0" fontId="4" fillId="11" borderId="17" xfId="0" applyFont="1" applyFill="1" applyBorder="1" applyAlignment="1" applyProtection="1">
      <alignment horizontal="center"/>
    </xf>
    <xf numFmtId="0" fontId="1" fillId="9" borderId="3" xfId="0" applyFont="1" applyFill="1" applyBorder="1" applyAlignment="1" applyProtection="1">
      <alignment horizontal="center"/>
    </xf>
    <xf numFmtId="0" fontId="1" fillId="9" borderId="4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left"/>
    </xf>
    <xf numFmtId="0" fontId="1" fillId="5" borderId="9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22"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tabSelected="1" topLeftCell="A18" workbookViewId="0">
      <selection activeCell="B3" sqref="B3:C3"/>
    </sheetView>
  </sheetViews>
  <sheetFormatPr defaultRowHeight="12.75" x14ac:dyDescent="0.2"/>
  <cols>
    <col min="1" max="1" width="16.85546875" customWidth="1"/>
    <col min="2" max="2" width="9" customWidth="1"/>
    <col min="3" max="3" width="10.5703125" customWidth="1"/>
    <col min="4" max="8" width="8.7109375" customWidth="1"/>
    <col min="9" max="9" width="8.85546875" customWidth="1"/>
    <col min="10" max="12" width="9" customWidth="1"/>
    <col min="13" max="15" width="8.7109375" customWidth="1"/>
  </cols>
  <sheetData>
    <row r="1" spans="1:15" ht="15.75" x14ac:dyDescent="0.25">
      <c r="A1" s="90" t="s">
        <v>47</v>
      </c>
      <c r="B1" s="90"/>
      <c r="C1" s="90"/>
      <c r="D1" s="90"/>
    </row>
    <row r="2" spans="1:15" x14ac:dyDescent="0.2">
      <c r="A2" s="8"/>
    </row>
    <row r="3" spans="1:15" x14ac:dyDescent="0.2">
      <c r="A3" s="25" t="s">
        <v>10</v>
      </c>
      <c r="B3" s="91" t="s">
        <v>52</v>
      </c>
      <c r="C3" s="92"/>
      <c r="D3" s="24"/>
      <c r="E3" s="22"/>
    </row>
    <row r="4" spans="1:15" x14ac:dyDescent="0.2">
      <c r="A4" s="25" t="s">
        <v>0</v>
      </c>
      <c r="B4" s="93"/>
      <c r="C4" s="93"/>
      <c r="D4" s="93"/>
    </row>
    <row r="5" spans="1:15" s="1" customFormat="1" x14ac:dyDescent="0.2">
      <c r="A5" s="25" t="s">
        <v>1</v>
      </c>
      <c r="B5" s="94"/>
      <c r="C5" s="94"/>
      <c r="D5" s="94"/>
    </row>
    <row r="6" spans="1:15" s="1" customFormat="1" x14ac:dyDescent="0.2"/>
    <row r="7" spans="1:15" s="1" customFormat="1" x14ac:dyDescent="0.2">
      <c r="A7" s="82" t="s">
        <v>48</v>
      </c>
      <c r="B7" s="82"/>
      <c r="C7" s="82"/>
      <c r="D7" s="21"/>
      <c r="E7" s="83" t="b">
        <f>IF(D7="YES","***Please fill out the DPA section first")</f>
        <v>0</v>
      </c>
      <c r="F7" s="84"/>
      <c r="G7" s="84"/>
      <c r="H7" s="84"/>
    </row>
    <row r="9" spans="1:15" x14ac:dyDescent="0.2">
      <c r="A9" s="26" t="s">
        <v>32</v>
      </c>
    </row>
    <row r="10" spans="1:15" x14ac:dyDescent="0.2">
      <c r="A10" s="27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">
      <c r="A11" s="27" t="s">
        <v>3</v>
      </c>
      <c r="B11" s="12" t="s">
        <v>4</v>
      </c>
      <c r="C11" s="12" t="s">
        <v>5</v>
      </c>
      <c r="D11" s="12" t="s">
        <v>6</v>
      </c>
      <c r="E11" s="12" t="s">
        <v>4</v>
      </c>
      <c r="F11" s="12" t="s">
        <v>5</v>
      </c>
      <c r="G11" s="12" t="s">
        <v>6</v>
      </c>
      <c r="H11" s="12" t="s">
        <v>4</v>
      </c>
      <c r="I11" s="12" t="s">
        <v>5</v>
      </c>
      <c r="J11" s="12" t="s">
        <v>6</v>
      </c>
      <c r="K11" s="12" t="s">
        <v>4</v>
      </c>
      <c r="L11" s="12" t="s">
        <v>5</v>
      </c>
      <c r="M11" s="12" t="s">
        <v>6</v>
      </c>
      <c r="N11" s="12" t="s">
        <v>4</v>
      </c>
      <c r="O11" s="12" t="s">
        <v>5</v>
      </c>
    </row>
    <row r="12" spans="1:15" x14ac:dyDescent="0.2">
      <c r="A12" s="27" t="s">
        <v>15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">
      <c r="A13" s="27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">
      <c r="A14" s="39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2">
      <c r="A15" s="2"/>
    </row>
    <row r="16" spans="1:15" x14ac:dyDescent="0.2">
      <c r="B16" s="4"/>
      <c r="C16" s="4"/>
      <c r="G16" s="25" t="s">
        <v>35</v>
      </c>
      <c r="H16" s="22"/>
      <c r="I16" s="22"/>
    </row>
    <row r="17" spans="1:11" x14ac:dyDescent="0.2">
      <c r="A17" s="28" t="s">
        <v>8</v>
      </c>
      <c r="B17" s="36" t="s">
        <v>53</v>
      </c>
      <c r="C17" s="11">
        <f>COUNTIF($12:$14,B17)</f>
        <v>0</v>
      </c>
      <c r="D17" s="36" t="s">
        <v>64</v>
      </c>
      <c r="E17" s="11">
        <f t="shared" ref="E17:E23" si="0">COUNTIF($12:$14,D17)</f>
        <v>0</v>
      </c>
      <c r="G17" s="30" t="s">
        <v>17</v>
      </c>
      <c r="H17" s="22"/>
      <c r="I17" s="85" t="str">
        <f>IF(OR(C17=2, C18=2, C19=2, C20=2, C21=2, C22=2, C23=2, E17=2, E18=2, E19=2, E20=2, E21=2, E22=2, E23=2)=FALSE,"OK", "Duplication Found")</f>
        <v>OK</v>
      </c>
      <c r="J17" s="85"/>
      <c r="K17" s="85"/>
    </row>
    <row r="18" spans="1:11" x14ac:dyDescent="0.2">
      <c r="A18" s="22"/>
      <c r="B18" s="36" t="s">
        <v>54</v>
      </c>
      <c r="C18" s="11">
        <f t="shared" ref="C18:C23" si="1">COUNTIF($12:$14,B18)</f>
        <v>0</v>
      </c>
      <c r="D18" s="36" t="s">
        <v>65</v>
      </c>
      <c r="E18" s="11">
        <f t="shared" si="0"/>
        <v>0</v>
      </c>
      <c r="G18" s="30" t="s">
        <v>16</v>
      </c>
      <c r="H18" s="22"/>
      <c r="I18" s="85" t="str">
        <f>IF(D29=14,"OK","Too Few/Many Credits")</f>
        <v>Too Few/Many Credits</v>
      </c>
      <c r="J18" s="85"/>
      <c r="K18" s="85"/>
    </row>
    <row r="19" spans="1:11" x14ac:dyDescent="0.2">
      <c r="A19" s="22"/>
      <c r="B19" s="36" t="s">
        <v>55</v>
      </c>
      <c r="C19" s="11">
        <f t="shared" si="1"/>
        <v>0</v>
      </c>
      <c r="D19" s="36" t="s">
        <v>66</v>
      </c>
      <c r="E19" s="11">
        <f t="shared" si="0"/>
        <v>0</v>
      </c>
      <c r="G19" s="30" t="s">
        <v>19</v>
      </c>
      <c r="H19" s="22"/>
      <c r="I19" s="85" t="str">
        <f>IF(E23=1,"OK","Missing PA 9931")</f>
        <v>Missing PA 9931</v>
      </c>
      <c r="J19" s="85"/>
      <c r="K19" s="85"/>
    </row>
    <row r="20" spans="1:11" x14ac:dyDescent="0.2">
      <c r="A20" s="22"/>
      <c r="B20" s="36" t="s">
        <v>56</v>
      </c>
      <c r="C20" s="11">
        <f t="shared" si="1"/>
        <v>0</v>
      </c>
      <c r="D20" s="36" t="s">
        <v>57</v>
      </c>
      <c r="E20" s="11">
        <f t="shared" si="0"/>
        <v>0</v>
      </c>
      <c r="G20" s="30" t="s">
        <v>33</v>
      </c>
      <c r="H20" s="22"/>
      <c r="I20" s="30" t="s">
        <v>53</v>
      </c>
      <c r="J20" s="85" t="str">
        <f>IF(C17+COUNTIF(I35,"YES")&gt;1,"Double Counted", "OK")</f>
        <v>OK</v>
      </c>
      <c r="K20" s="85"/>
    </row>
    <row r="21" spans="1:11" x14ac:dyDescent="0.2">
      <c r="A21" s="22"/>
      <c r="B21" s="36" t="s">
        <v>63</v>
      </c>
      <c r="C21" s="11">
        <f t="shared" si="1"/>
        <v>0</v>
      </c>
      <c r="D21" s="36" t="s">
        <v>62</v>
      </c>
      <c r="E21" s="11">
        <f t="shared" si="0"/>
        <v>0</v>
      </c>
      <c r="I21" s="30" t="s">
        <v>54</v>
      </c>
      <c r="J21" s="85" t="str">
        <f>IF(C18+COUNTIF(I36,"YES")&gt;1,"Double Counted", "OK")</f>
        <v>OK</v>
      </c>
      <c r="K21" s="85"/>
    </row>
    <row r="22" spans="1:11" x14ac:dyDescent="0.2">
      <c r="A22" s="22"/>
      <c r="B22" s="36" t="s">
        <v>60</v>
      </c>
      <c r="C22" s="11">
        <f t="shared" si="1"/>
        <v>0</v>
      </c>
      <c r="D22" s="36" t="s">
        <v>58</v>
      </c>
      <c r="E22" s="11">
        <f t="shared" si="0"/>
        <v>0</v>
      </c>
      <c r="I22" s="30" t="s">
        <v>55</v>
      </c>
      <c r="J22" s="85" t="str">
        <f>IF(C19+COUNTIF(I37,"YES")&gt;1,"Double Counted", "OK")</f>
        <v>OK</v>
      </c>
      <c r="K22" s="85"/>
    </row>
    <row r="23" spans="1:11" x14ac:dyDescent="0.2">
      <c r="A23" s="22"/>
      <c r="B23" s="36" t="s">
        <v>61</v>
      </c>
      <c r="C23" s="11">
        <f t="shared" si="1"/>
        <v>0</v>
      </c>
      <c r="D23" s="36" t="s">
        <v>9</v>
      </c>
      <c r="E23" s="11">
        <f t="shared" si="0"/>
        <v>0</v>
      </c>
      <c r="I23" s="30" t="s">
        <v>56</v>
      </c>
      <c r="J23" s="85" t="str">
        <f>IF(C20+COUNTIF(I38,"YES")&gt;1,"Double Counted", "OK")</f>
        <v>OK</v>
      </c>
      <c r="K23" s="85"/>
    </row>
    <row r="26" spans="1:11" x14ac:dyDescent="0.2">
      <c r="B26" s="5"/>
      <c r="C26" s="9"/>
    </row>
    <row r="27" spans="1:11" x14ac:dyDescent="0.2">
      <c r="B27" s="31" t="s">
        <v>51</v>
      </c>
      <c r="C27" s="32"/>
      <c r="D27" s="13">
        <f>I39</f>
        <v>0</v>
      </c>
      <c r="G27" s="25" t="s">
        <v>34</v>
      </c>
      <c r="H27" s="22"/>
      <c r="I27" s="89" t="str">
        <f>IF(AND(I17="OK",I18="OK",I19="OK",J20="OK",J21="OK",J22="OK",J23="OK")=TRUE,"PLAN IS OK","PLAN HAS ERRORS")</f>
        <v>PLAN HAS ERRORS</v>
      </c>
      <c r="J27" s="89"/>
      <c r="K27" s="89"/>
    </row>
    <row r="28" spans="1:11" x14ac:dyDescent="0.2">
      <c r="B28" s="22"/>
      <c r="C28" s="22"/>
    </row>
    <row r="29" spans="1:11" x14ac:dyDescent="0.2">
      <c r="B29" s="25" t="s">
        <v>7</v>
      </c>
      <c r="C29" s="29"/>
      <c r="D29" s="11">
        <f>SUM(E17:E23,C17:C23,D27)</f>
        <v>0</v>
      </c>
      <c r="E29" s="30" t="s">
        <v>39</v>
      </c>
      <c r="F29" s="22"/>
      <c r="G29" s="22"/>
    </row>
    <row r="30" spans="1:11" x14ac:dyDescent="0.2">
      <c r="B30" s="1"/>
      <c r="C30" s="5"/>
      <c r="D30" s="9"/>
      <c r="E30" s="10"/>
    </row>
    <row r="31" spans="1:11" x14ac:dyDescent="0.2">
      <c r="B31" s="25" t="s">
        <v>40</v>
      </c>
      <c r="C31" s="31" t="s">
        <v>67</v>
      </c>
      <c r="D31" s="33"/>
      <c r="E31" s="22"/>
      <c r="F31" s="22"/>
      <c r="G31" s="22"/>
      <c r="H31" s="22"/>
      <c r="I31" s="22"/>
    </row>
    <row r="32" spans="1:11" x14ac:dyDescent="0.2">
      <c r="B32" s="1"/>
    </row>
    <row r="34" spans="1:12" x14ac:dyDescent="0.2">
      <c r="A34" s="25" t="s">
        <v>49</v>
      </c>
      <c r="B34" s="82" t="b">
        <f>IF(D7="YES","You must fill out this section")</f>
        <v>0</v>
      </c>
      <c r="C34" s="82"/>
      <c r="D34" s="82"/>
      <c r="E34" s="34"/>
      <c r="F34" s="15"/>
      <c r="H34" s="25" t="s">
        <v>31</v>
      </c>
    </row>
    <row r="35" spans="1:12" x14ac:dyDescent="0.2">
      <c r="A35" s="22"/>
      <c r="B35" s="30" t="s">
        <v>50</v>
      </c>
      <c r="C35" s="35"/>
      <c r="D35" s="35"/>
      <c r="E35" s="30" t="s">
        <v>26</v>
      </c>
      <c r="F35" s="20"/>
      <c r="G35" s="5"/>
      <c r="H35" s="30" t="s">
        <v>53</v>
      </c>
      <c r="I35" s="14" t="str">
        <f>IF(OR(F35="PS 4901/PA 9901", F36="PS 4901/PA 9901",F37="PS 4901/PA 9901",F38="PS 4901/PA 9901"),"YES","NO")</f>
        <v>NO</v>
      </c>
    </row>
    <row r="36" spans="1:12" x14ac:dyDescent="0.2">
      <c r="A36" s="22"/>
      <c r="B36" s="30"/>
      <c r="C36" s="22"/>
      <c r="D36" s="22"/>
      <c r="E36" s="30" t="s">
        <v>27</v>
      </c>
      <c r="F36" s="20"/>
      <c r="G36" s="5"/>
      <c r="H36" s="30" t="s">
        <v>54</v>
      </c>
      <c r="I36" s="12" t="str">
        <f>IF(OR(F35="PS 4902/PA 9902", F36="PS 4902/PA 9902",F37="PS 4902/PA 9902",F38="PS 4902/PA 9902"),"YES","NO")</f>
        <v>NO</v>
      </c>
    </row>
    <row r="37" spans="1:12" x14ac:dyDescent="0.2">
      <c r="A37" s="22"/>
      <c r="B37" s="30"/>
      <c r="C37" s="22"/>
      <c r="D37" s="22"/>
      <c r="E37" s="30" t="s">
        <v>28</v>
      </c>
      <c r="F37" s="20"/>
      <c r="G37" s="5"/>
      <c r="H37" s="30" t="s">
        <v>55</v>
      </c>
      <c r="I37" s="12" t="str">
        <f>IF(OR(F35="PS 4903/PA 9903", F36="PS 4903/PA 9903",F37="PS 4903/PA 9903",F38="PS 4903/PA 9903"),"YES","NO")</f>
        <v>NO</v>
      </c>
    </row>
    <row r="38" spans="1:12" x14ac:dyDescent="0.2">
      <c r="A38" s="22"/>
      <c r="B38" s="30"/>
      <c r="C38" s="22"/>
      <c r="D38" s="22"/>
      <c r="E38" s="30" t="s">
        <v>29</v>
      </c>
      <c r="F38" s="20"/>
      <c r="G38" s="5"/>
      <c r="H38" s="30" t="s">
        <v>56</v>
      </c>
      <c r="I38" s="12" t="str">
        <f>IF(OR(F35="PS 4904/PA 9904", F36="PS 4904/PA 9904",F37="PS 4904/PA 9904",F38="PS 4904/PA 9904"),"YES","NO")</f>
        <v>NO</v>
      </c>
    </row>
    <row r="39" spans="1:12" x14ac:dyDescent="0.2">
      <c r="A39" s="2"/>
      <c r="F39" s="10"/>
      <c r="G39" s="5"/>
      <c r="H39" s="30" t="s">
        <v>30</v>
      </c>
      <c r="I39" s="5">
        <f>COUNTIF(I35:I38,"YES")</f>
        <v>0</v>
      </c>
    </row>
    <row r="40" spans="1:12" s="16" customFormat="1" x14ac:dyDescent="0.2">
      <c r="A40" s="3"/>
    </row>
    <row r="41" spans="1:12" s="17" customFormat="1" x14ac:dyDescent="0.2">
      <c r="A41" s="81" t="s">
        <v>36</v>
      </c>
      <c r="B41" s="81"/>
      <c r="C41" s="40"/>
      <c r="D41" s="41"/>
      <c r="E41" s="41"/>
      <c r="F41" s="41"/>
      <c r="G41" s="41"/>
      <c r="H41" s="41"/>
      <c r="I41" s="41"/>
      <c r="J41" s="41"/>
      <c r="K41" s="41"/>
    </row>
    <row r="42" spans="1:12" s="1" customFormat="1" ht="13.5" thickBot="1" x14ac:dyDescent="0.25">
      <c r="A42" s="42"/>
      <c r="B42" s="42"/>
      <c r="C42" s="43"/>
      <c r="D42" s="25"/>
      <c r="E42" s="25"/>
      <c r="F42" s="25"/>
      <c r="G42" s="25"/>
      <c r="H42" s="25"/>
      <c r="I42" s="25"/>
      <c r="J42" s="25"/>
      <c r="K42" s="25"/>
    </row>
    <row r="43" spans="1:12" s="4" customFormat="1" x14ac:dyDescent="0.2">
      <c r="A43" s="79" t="s">
        <v>75</v>
      </c>
      <c r="B43" s="80"/>
      <c r="C43" s="80"/>
      <c r="D43" s="80"/>
      <c r="E43" s="80"/>
      <c r="F43" s="80"/>
      <c r="G43" s="80"/>
      <c r="H43" s="80"/>
      <c r="I43" s="80"/>
      <c r="J43" s="80"/>
      <c r="K43" s="44"/>
      <c r="L43" s="7"/>
    </row>
    <row r="44" spans="1:12" s="4" customFormat="1" x14ac:dyDescent="0.2">
      <c r="A44" s="45"/>
      <c r="B44" s="46"/>
      <c r="C44" s="47"/>
      <c r="D44" s="47"/>
      <c r="E44" s="47"/>
      <c r="F44" s="47"/>
      <c r="G44" s="47"/>
      <c r="H44" s="47"/>
      <c r="I44" s="47"/>
      <c r="J44" s="47"/>
      <c r="K44" s="48"/>
      <c r="L44" s="7"/>
    </row>
    <row r="45" spans="1:12" s="4" customFormat="1" x14ac:dyDescent="0.2">
      <c r="A45" s="45"/>
      <c r="B45" s="86" t="s">
        <v>38</v>
      </c>
      <c r="C45" s="87"/>
      <c r="D45" s="87"/>
      <c r="E45" s="87"/>
      <c r="F45" s="87"/>
      <c r="G45" s="87"/>
      <c r="H45" s="87"/>
      <c r="I45" s="87"/>
      <c r="J45" s="88"/>
      <c r="K45" s="48"/>
      <c r="L45" s="7"/>
    </row>
    <row r="46" spans="1:12" s="5" customFormat="1" x14ac:dyDescent="0.2">
      <c r="A46" s="49" t="s">
        <v>3</v>
      </c>
      <c r="B46" s="50" t="s">
        <v>6</v>
      </c>
      <c r="C46" s="50" t="s">
        <v>4</v>
      </c>
      <c r="D46" s="50" t="s">
        <v>5</v>
      </c>
      <c r="E46" s="50" t="s">
        <v>6</v>
      </c>
      <c r="F46" s="50" t="s">
        <v>4</v>
      </c>
      <c r="G46" s="50" t="s">
        <v>5</v>
      </c>
      <c r="H46" s="50" t="s">
        <v>6</v>
      </c>
      <c r="I46" s="51" t="s">
        <v>4</v>
      </c>
      <c r="J46" s="51" t="s">
        <v>5</v>
      </c>
      <c r="K46" s="52"/>
    </row>
    <row r="47" spans="1:12" s="5" customFormat="1" x14ac:dyDescent="0.2">
      <c r="A47" s="49" t="s">
        <v>15</v>
      </c>
      <c r="B47" s="53" t="s">
        <v>53</v>
      </c>
      <c r="C47" s="53" t="s">
        <v>65</v>
      </c>
      <c r="D47" s="53" t="s">
        <v>60</v>
      </c>
      <c r="E47" s="53" t="s">
        <v>55</v>
      </c>
      <c r="F47" s="53" t="s">
        <v>63</v>
      </c>
      <c r="G47" s="53" t="s">
        <v>62</v>
      </c>
      <c r="H47" s="53" t="s">
        <v>57</v>
      </c>
      <c r="I47" s="54"/>
      <c r="J47" s="54"/>
      <c r="K47" s="52"/>
    </row>
    <row r="48" spans="1:12" s="5" customFormat="1" x14ac:dyDescent="0.2">
      <c r="A48" s="49" t="s">
        <v>15</v>
      </c>
      <c r="B48" s="53" t="s">
        <v>54</v>
      </c>
      <c r="C48" s="53" t="s">
        <v>66</v>
      </c>
      <c r="D48" s="53" t="s">
        <v>61</v>
      </c>
      <c r="E48" s="53" t="s">
        <v>56</v>
      </c>
      <c r="F48" s="53" t="s">
        <v>64</v>
      </c>
      <c r="G48" s="54"/>
      <c r="H48" s="53" t="s">
        <v>58</v>
      </c>
      <c r="I48" s="54"/>
      <c r="J48" s="54"/>
      <c r="K48" s="52"/>
    </row>
    <row r="49" spans="1:13" s="5" customFormat="1" x14ac:dyDescent="0.2">
      <c r="A49" s="49" t="s">
        <v>18</v>
      </c>
      <c r="B49" s="54"/>
      <c r="C49" s="54"/>
      <c r="D49" s="54"/>
      <c r="E49" s="54"/>
      <c r="F49" s="54"/>
      <c r="G49" s="54"/>
      <c r="H49" s="53" t="s">
        <v>9</v>
      </c>
      <c r="I49" s="54"/>
      <c r="J49" s="54"/>
      <c r="K49" s="52"/>
    </row>
    <row r="50" spans="1:13" x14ac:dyDescent="0.2">
      <c r="A50" s="55"/>
      <c r="B50" s="43"/>
      <c r="C50" s="43"/>
      <c r="D50" s="43"/>
      <c r="E50" s="43"/>
      <c r="F50" s="43"/>
      <c r="G50" s="43"/>
      <c r="H50" s="43"/>
      <c r="I50" s="43"/>
      <c r="J50" s="43"/>
      <c r="K50" s="56"/>
    </row>
    <row r="51" spans="1:13" s="16" customFormat="1" x14ac:dyDescent="0.2">
      <c r="A51" s="57"/>
      <c r="B51" s="76" t="s">
        <v>37</v>
      </c>
      <c r="C51" s="77"/>
      <c r="D51" s="77"/>
      <c r="E51" s="77"/>
      <c r="F51" s="77"/>
      <c r="G51" s="77"/>
      <c r="H51" s="77"/>
      <c r="I51" s="77"/>
      <c r="J51" s="77"/>
      <c r="K51" s="78"/>
      <c r="L51" s="37"/>
      <c r="M51" s="37"/>
    </row>
    <row r="52" spans="1:13" x14ac:dyDescent="0.2">
      <c r="A52" s="49" t="s">
        <v>3</v>
      </c>
      <c r="B52" s="58" t="s">
        <v>6</v>
      </c>
      <c r="C52" s="58" t="s">
        <v>4</v>
      </c>
      <c r="D52" s="58" t="s">
        <v>5</v>
      </c>
      <c r="E52" s="58" t="s">
        <v>6</v>
      </c>
      <c r="F52" s="58" t="s">
        <v>4</v>
      </c>
      <c r="G52" s="58" t="s">
        <v>5</v>
      </c>
      <c r="H52" s="58" t="s">
        <v>6</v>
      </c>
      <c r="I52" s="58" t="s">
        <v>4</v>
      </c>
      <c r="J52" s="58" t="s">
        <v>5</v>
      </c>
      <c r="K52" s="59" t="s">
        <v>6</v>
      </c>
      <c r="L52" s="9"/>
      <c r="M52" s="9"/>
    </row>
    <row r="53" spans="1:13" x14ac:dyDescent="0.2">
      <c r="A53" s="49" t="s">
        <v>15</v>
      </c>
      <c r="B53" s="60" t="s">
        <v>53</v>
      </c>
      <c r="C53" s="60" t="s">
        <v>65</v>
      </c>
      <c r="D53" s="60" t="s">
        <v>60</v>
      </c>
      <c r="E53" s="60" t="s">
        <v>54</v>
      </c>
      <c r="F53" s="60" t="s">
        <v>64</v>
      </c>
      <c r="G53" s="60" t="s">
        <v>61</v>
      </c>
      <c r="H53" s="60" t="s">
        <v>58</v>
      </c>
      <c r="I53" s="60" t="s">
        <v>63</v>
      </c>
      <c r="J53" s="60" t="s">
        <v>62</v>
      </c>
      <c r="K53" s="61" t="s">
        <v>57</v>
      </c>
    </row>
    <row r="54" spans="1:13" x14ac:dyDescent="0.2">
      <c r="A54" s="49" t="s">
        <v>15</v>
      </c>
      <c r="B54" s="60" t="s">
        <v>55</v>
      </c>
      <c r="C54" s="60" t="s">
        <v>66</v>
      </c>
      <c r="D54" s="62"/>
      <c r="E54" s="62" t="s">
        <v>56</v>
      </c>
      <c r="F54" s="60" t="s">
        <v>52</v>
      </c>
      <c r="G54" s="62"/>
      <c r="H54" s="60" t="s">
        <v>52</v>
      </c>
      <c r="I54" s="62"/>
      <c r="J54" s="62"/>
      <c r="K54" s="61" t="s">
        <v>52</v>
      </c>
    </row>
    <row r="55" spans="1:13" ht="13.5" thickBot="1" x14ac:dyDescent="0.25">
      <c r="A55" s="63" t="s">
        <v>18</v>
      </c>
      <c r="B55" s="64" t="s">
        <v>52</v>
      </c>
      <c r="C55" s="65"/>
      <c r="D55" s="65"/>
      <c r="E55" s="65"/>
      <c r="F55" s="65"/>
      <c r="G55" s="65"/>
      <c r="H55" s="65"/>
      <c r="I55" s="65"/>
      <c r="J55" s="65"/>
      <c r="K55" s="66" t="s">
        <v>9</v>
      </c>
    </row>
    <row r="56" spans="1:13" ht="13.5" thickBo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3" x14ac:dyDescent="0.2">
      <c r="A57" s="79" t="s">
        <v>76</v>
      </c>
      <c r="B57" s="80"/>
      <c r="C57" s="80"/>
      <c r="D57" s="80"/>
      <c r="E57" s="80"/>
      <c r="F57" s="80"/>
      <c r="G57" s="80"/>
      <c r="H57" s="80"/>
      <c r="I57" s="80"/>
      <c r="J57" s="80"/>
      <c r="K57" s="44"/>
      <c r="L57" s="7"/>
      <c r="M57" s="4"/>
    </row>
    <row r="58" spans="1:13" x14ac:dyDescent="0.2">
      <c r="A58" s="45"/>
      <c r="B58" s="46"/>
      <c r="C58" s="47"/>
      <c r="D58" s="47"/>
      <c r="E58" s="47"/>
      <c r="F58" s="47"/>
      <c r="G58" s="47"/>
      <c r="H58" s="47"/>
      <c r="I58" s="47"/>
      <c r="J58" s="47"/>
      <c r="K58" s="48"/>
      <c r="L58" s="7"/>
      <c r="M58" s="4"/>
    </row>
    <row r="59" spans="1:13" x14ac:dyDescent="0.2">
      <c r="A59" s="45"/>
      <c r="B59" s="86" t="s">
        <v>72</v>
      </c>
      <c r="C59" s="87"/>
      <c r="D59" s="87"/>
      <c r="E59" s="87"/>
      <c r="F59" s="87"/>
      <c r="G59" s="87"/>
      <c r="H59" s="87"/>
      <c r="I59" s="87"/>
      <c r="J59" s="88"/>
      <c r="K59" s="48"/>
      <c r="L59" s="7"/>
      <c r="M59" s="4"/>
    </row>
    <row r="60" spans="1:13" x14ac:dyDescent="0.2">
      <c r="A60" s="49" t="s">
        <v>3</v>
      </c>
      <c r="B60" s="51" t="s">
        <v>73</v>
      </c>
      <c r="C60" s="51" t="s">
        <v>5</v>
      </c>
      <c r="D60" s="51" t="s">
        <v>6</v>
      </c>
      <c r="E60" s="51" t="s">
        <v>4</v>
      </c>
      <c r="F60" s="51" t="s">
        <v>5</v>
      </c>
      <c r="G60" s="51" t="s">
        <v>6</v>
      </c>
      <c r="H60" s="51" t="s">
        <v>73</v>
      </c>
      <c r="I60" s="51" t="s">
        <v>74</v>
      </c>
      <c r="J60" s="51" t="s">
        <v>6</v>
      </c>
      <c r="K60" s="52"/>
      <c r="L60" s="5"/>
      <c r="M60" s="5"/>
    </row>
    <row r="61" spans="1:13" x14ac:dyDescent="0.2">
      <c r="A61" s="49" t="s">
        <v>15</v>
      </c>
      <c r="B61" s="53" t="s">
        <v>63</v>
      </c>
      <c r="C61" s="53" t="s">
        <v>60</v>
      </c>
      <c r="D61" s="53" t="s">
        <v>58</v>
      </c>
      <c r="E61" s="53" t="s">
        <v>64</v>
      </c>
      <c r="F61" s="53" t="s">
        <v>62</v>
      </c>
      <c r="G61" s="53" t="s">
        <v>57</v>
      </c>
      <c r="H61" s="54"/>
      <c r="I61" s="54"/>
      <c r="J61" s="54"/>
      <c r="K61" s="52"/>
    </row>
    <row r="62" spans="1:13" x14ac:dyDescent="0.2">
      <c r="A62" s="49" t="s">
        <v>15</v>
      </c>
      <c r="B62" s="53" t="s">
        <v>66</v>
      </c>
      <c r="C62" s="53" t="s">
        <v>61</v>
      </c>
      <c r="D62" s="54"/>
      <c r="E62" s="53" t="s">
        <v>65</v>
      </c>
      <c r="F62" s="54"/>
      <c r="G62" s="54"/>
      <c r="H62" s="54"/>
      <c r="I62" s="54"/>
      <c r="J62" s="54"/>
      <c r="K62" s="52"/>
    </row>
    <row r="63" spans="1:13" x14ac:dyDescent="0.2">
      <c r="A63" s="49" t="s">
        <v>18</v>
      </c>
      <c r="B63" s="54"/>
      <c r="C63" s="54"/>
      <c r="D63" s="54"/>
      <c r="E63" s="54"/>
      <c r="F63" s="54"/>
      <c r="G63" s="53" t="s">
        <v>9</v>
      </c>
      <c r="H63" s="53" t="s">
        <v>52</v>
      </c>
      <c r="I63" s="54"/>
      <c r="J63" s="54"/>
      <c r="K63" s="52"/>
    </row>
    <row r="64" spans="1:13" x14ac:dyDescent="0.2">
      <c r="A64" s="55"/>
      <c r="B64" s="43"/>
      <c r="C64" s="43"/>
      <c r="D64" s="43"/>
      <c r="E64" s="43"/>
      <c r="F64" s="43"/>
      <c r="G64" s="43"/>
      <c r="H64" s="43"/>
      <c r="I64" s="43"/>
      <c r="J64" s="43"/>
      <c r="K64" s="56"/>
    </row>
    <row r="65" spans="1:13" x14ac:dyDescent="0.2">
      <c r="A65" s="57"/>
      <c r="B65" s="76" t="s">
        <v>77</v>
      </c>
      <c r="C65" s="77"/>
      <c r="D65" s="77"/>
      <c r="E65" s="77"/>
      <c r="F65" s="77"/>
      <c r="G65" s="77"/>
      <c r="H65" s="77"/>
      <c r="I65" s="77"/>
      <c r="J65" s="77"/>
      <c r="K65" s="78"/>
      <c r="L65" s="37"/>
      <c r="M65" s="37"/>
    </row>
    <row r="66" spans="1:13" x14ac:dyDescent="0.2">
      <c r="A66" s="49" t="s">
        <v>3</v>
      </c>
      <c r="B66" s="67" t="s">
        <v>4</v>
      </c>
      <c r="C66" s="67" t="s">
        <v>5</v>
      </c>
      <c r="D66" s="67" t="s">
        <v>6</v>
      </c>
      <c r="E66" s="67" t="s">
        <v>4</v>
      </c>
      <c r="F66" s="67" t="s">
        <v>5</v>
      </c>
      <c r="G66" s="67" t="s">
        <v>6</v>
      </c>
      <c r="H66" s="67" t="s">
        <v>4</v>
      </c>
      <c r="I66" s="67" t="s">
        <v>5</v>
      </c>
      <c r="J66" s="67" t="s">
        <v>6</v>
      </c>
      <c r="K66" s="68" t="s">
        <v>4</v>
      </c>
      <c r="L66" s="38" t="s">
        <v>52</v>
      </c>
      <c r="M66" s="38" t="s">
        <v>52</v>
      </c>
    </row>
    <row r="67" spans="1:13" x14ac:dyDescent="0.2">
      <c r="A67" s="49" t="s">
        <v>15</v>
      </c>
      <c r="B67" s="69" t="s">
        <v>65</v>
      </c>
      <c r="C67" s="69" t="s">
        <v>60</v>
      </c>
      <c r="D67" s="69" t="s">
        <v>58</v>
      </c>
      <c r="E67" s="69" t="s">
        <v>64</v>
      </c>
      <c r="F67" s="69" t="s">
        <v>61</v>
      </c>
      <c r="G67" s="69" t="s">
        <v>58</v>
      </c>
      <c r="H67" s="69" t="s">
        <v>63</v>
      </c>
      <c r="I67" s="69" t="s">
        <v>62</v>
      </c>
      <c r="J67" s="69" t="s">
        <v>57</v>
      </c>
      <c r="K67" s="70" t="s">
        <v>52</v>
      </c>
    </row>
    <row r="68" spans="1:13" x14ac:dyDescent="0.2">
      <c r="A68" s="49" t="s">
        <v>15</v>
      </c>
      <c r="B68" s="69" t="s">
        <v>66</v>
      </c>
      <c r="C68" s="69" t="s">
        <v>52</v>
      </c>
      <c r="D68" s="71"/>
      <c r="E68" s="69" t="s">
        <v>52</v>
      </c>
      <c r="F68" s="71"/>
      <c r="G68" s="69" t="s">
        <v>52</v>
      </c>
      <c r="H68" s="69" t="s">
        <v>52</v>
      </c>
      <c r="I68" s="71"/>
      <c r="J68" s="71"/>
      <c r="K68" s="72"/>
    </row>
    <row r="69" spans="1:13" ht="13.5" thickBot="1" x14ac:dyDescent="0.25">
      <c r="A69" s="63" t="s">
        <v>18</v>
      </c>
      <c r="B69" s="73"/>
      <c r="C69" s="73"/>
      <c r="D69" s="73"/>
      <c r="E69" s="73"/>
      <c r="F69" s="73"/>
      <c r="G69" s="73"/>
      <c r="H69" s="73"/>
      <c r="I69" s="74" t="s">
        <v>52</v>
      </c>
      <c r="J69" s="73" t="s">
        <v>9</v>
      </c>
      <c r="K69" s="75" t="s">
        <v>52</v>
      </c>
    </row>
  </sheetData>
  <sheetProtection algorithmName="SHA-512" hashValue="cxjBgUrHtDwvnLUinJJNhOuE1ZgnQ20AjgI32aXeipcfvKRnGg0Ers02iRJeXj3rjxAOmoKgL92GoIIONDx5gw==" saltValue="q3StaV7C6MY2kIWPj+F09g==" spinCount="100000" sheet="1" objects="1" scenarios="1" selectLockedCells="1"/>
  <mergeCells count="22">
    <mergeCell ref="A1:D1"/>
    <mergeCell ref="B3:C3"/>
    <mergeCell ref="B4:D4"/>
    <mergeCell ref="B5:D5"/>
    <mergeCell ref="J21:K21"/>
    <mergeCell ref="A7:C7"/>
    <mergeCell ref="E7:H7"/>
    <mergeCell ref="B34:D34"/>
    <mergeCell ref="I17:K17"/>
    <mergeCell ref="I18:K18"/>
    <mergeCell ref="I19:K19"/>
    <mergeCell ref="J20:K20"/>
    <mergeCell ref="J22:K22"/>
    <mergeCell ref="J23:K23"/>
    <mergeCell ref="I27:K27"/>
    <mergeCell ref="B51:K51"/>
    <mergeCell ref="A43:J43"/>
    <mergeCell ref="A57:J57"/>
    <mergeCell ref="B65:K65"/>
    <mergeCell ref="A41:B41"/>
    <mergeCell ref="B45:J45"/>
    <mergeCell ref="B59:J59"/>
  </mergeCells>
  <phoneticPr fontId="2" type="noConversion"/>
  <conditionalFormatting sqref="C17:C23 E17:E23">
    <cfRule type="cellIs" dxfId="21" priority="31" stopIfTrue="1" operator="equal">
      <formula>1</formula>
    </cfRule>
    <cfRule type="cellIs" dxfId="20" priority="39" stopIfTrue="1" operator="greaterThan">
      <formula>1</formula>
    </cfRule>
  </conditionalFormatting>
  <conditionalFormatting sqref="B12:IV14">
    <cfRule type="duplicateValues" dxfId="19" priority="20" stopIfTrue="1"/>
  </conditionalFormatting>
  <conditionalFormatting sqref="I17">
    <cfRule type="cellIs" dxfId="18" priority="36" stopIfTrue="1" operator="equal">
      <formula>"Duplication Found"</formula>
    </cfRule>
    <cfRule type="cellIs" dxfId="17" priority="37" stopIfTrue="1" operator="equal">
      <formula>"OK"</formula>
    </cfRule>
  </conditionalFormatting>
  <conditionalFormatting sqref="I18">
    <cfRule type="cellIs" dxfId="16" priority="34" stopIfTrue="1" operator="equal">
      <formula>"Too Few/Many Credits"</formula>
    </cfRule>
    <cfRule type="cellIs" dxfId="15" priority="35" stopIfTrue="1" operator="equal">
      <formula>"OK"</formula>
    </cfRule>
  </conditionalFormatting>
  <conditionalFormatting sqref="I19">
    <cfRule type="cellIs" dxfId="14" priority="32" stopIfTrue="1" operator="equal">
      <formula>"Missing PA 9931"</formula>
    </cfRule>
    <cfRule type="cellIs" dxfId="13" priority="33" stopIfTrue="1" operator="equal">
      <formula>"OK"</formula>
    </cfRule>
  </conditionalFormatting>
  <conditionalFormatting sqref="D29:D30">
    <cfRule type="cellIs" dxfId="12" priority="30" stopIfTrue="1" operator="equal">
      <formula>15</formula>
    </cfRule>
  </conditionalFormatting>
  <conditionalFormatting sqref="F35:F38">
    <cfRule type="duplicateValues" dxfId="11" priority="29" stopIfTrue="1"/>
  </conditionalFormatting>
  <conditionalFormatting sqref="D27">
    <cfRule type="cellIs" dxfId="10" priority="28" stopIfTrue="1" operator="greaterThan">
      <formula>0</formula>
    </cfRule>
  </conditionalFormatting>
  <conditionalFormatting sqref="I35:I38 D7">
    <cfRule type="cellIs" dxfId="9" priority="27" stopIfTrue="1" operator="equal">
      <formula>"YES"</formula>
    </cfRule>
  </conditionalFormatting>
  <conditionalFormatting sqref="E7">
    <cfRule type="cellIs" dxfId="8" priority="26" stopIfTrue="1" operator="equal">
      <formula>FALSE</formula>
    </cfRule>
  </conditionalFormatting>
  <conditionalFormatting sqref="J20:K23">
    <cfRule type="cellIs" dxfId="7" priority="23" stopIfTrue="1" operator="equal">
      <formula>"Double Counted"</formula>
    </cfRule>
    <cfRule type="cellIs" dxfId="6" priority="24" stopIfTrue="1" operator="equal">
      <formula>"OK"</formula>
    </cfRule>
  </conditionalFormatting>
  <conditionalFormatting sqref="I27:K27">
    <cfRule type="cellIs" dxfId="5" priority="21" stopIfTrue="1" operator="equal">
      <formula>"PLAN HAS ERRORS"</formula>
    </cfRule>
    <cfRule type="cellIs" dxfId="4" priority="22" stopIfTrue="1" operator="equal">
      <formula>"PLAN IS OK"</formula>
    </cfRule>
  </conditionalFormatting>
  <conditionalFormatting sqref="B12:O14">
    <cfRule type="cellIs" dxfId="3" priority="38" stopIfTrue="1" operator="greaterThan">
      <formula>""""""</formula>
    </cfRule>
  </conditionalFormatting>
  <conditionalFormatting sqref="E7:H7">
    <cfRule type="cellIs" dxfId="2" priority="13" stopIfTrue="1" operator="equal">
      <formula>"***Please fill out the DPA section first"</formula>
    </cfRule>
  </conditionalFormatting>
  <conditionalFormatting sqref="B34:E34">
    <cfRule type="cellIs" dxfId="1" priority="12" stopIfTrue="1" operator="equal">
      <formula>"You must fill out this section"</formula>
    </cfRule>
  </conditionalFormatting>
  <conditionalFormatting sqref="B34:D34">
    <cfRule type="cellIs" dxfId="0" priority="11" stopIfTrue="1" operator="equal">
      <formula>FALSE</formula>
    </cfRule>
  </conditionalFormatting>
  <dataValidations count="6">
    <dataValidation type="list" allowBlank="1" showInputMessage="1" showErrorMessage="1" sqref="H12:H13 K12:K13 N12:N13 B12:B13 E12:E13">
      <formula1>ValidFall</formula1>
    </dataValidation>
    <dataValidation type="list" allowBlank="1" showInputMessage="1" showErrorMessage="1" sqref="F12:F13 I12:I13 L12:L13 O12:O13 C12:C13">
      <formula1>ValidWinter</formula1>
    </dataValidation>
    <dataValidation type="list" allowBlank="1" showInputMessage="1" showErrorMessage="1" sqref="G12:G13 J12:J13 M12:M13 D12:D13">
      <formula1>ValidSummer</formula1>
    </dataValidation>
    <dataValidation type="list" allowBlank="1" showInputMessage="1" showErrorMessage="1" sqref="B14:O14">
      <formula1>"PA 9931"</formula1>
    </dataValidation>
    <dataValidation type="list" allowBlank="1" showInputMessage="1" showErrorMessage="1" sqref="F35:F38">
      <formula1>VaildDPA</formula1>
    </dataValidation>
    <dataValidation type="list" allowBlank="1" showInputMessage="1" showErrorMessage="1" sqref="D7">
      <formula1>TookDPA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RowHeight="12.75" x14ac:dyDescent="0.2"/>
  <cols>
    <col min="1" max="1" width="9.42578125" customWidth="1"/>
    <col min="2" max="2" width="11.7109375" bestFit="1" customWidth="1"/>
    <col min="3" max="3" width="13.42578125" bestFit="1" customWidth="1"/>
    <col min="4" max="4" width="17.28515625" bestFit="1" customWidth="1"/>
  </cols>
  <sheetData>
    <row r="1" spans="1:5" x14ac:dyDescent="0.2">
      <c r="A1" s="1" t="s">
        <v>11</v>
      </c>
      <c r="B1" s="1"/>
      <c r="C1" s="1"/>
    </row>
    <row r="2" spans="1:5" x14ac:dyDescent="0.2">
      <c r="A2" s="1" t="s">
        <v>4</v>
      </c>
      <c r="B2" s="1" t="s">
        <v>5</v>
      </c>
      <c r="C2" s="1" t="s">
        <v>6</v>
      </c>
      <c r="D2" s="1" t="s">
        <v>20</v>
      </c>
      <c r="E2" s="1" t="s">
        <v>22</v>
      </c>
    </row>
    <row r="3" spans="1:5" x14ac:dyDescent="0.2">
      <c r="A3" t="s">
        <v>12</v>
      </c>
      <c r="B3" t="s">
        <v>13</v>
      </c>
      <c r="C3" t="s">
        <v>14</v>
      </c>
      <c r="D3" s="10" t="s">
        <v>21</v>
      </c>
      <c r="E3" s="10" t="s">
        <v>23</v>
      </c>
    </row>
    <row r="4" spans="1:5" x14ac:dyDescent="0.2">
      <c r="A4" s="10" t="s">
        <v>53</v>
      </c>
      <c r="B4" s="10" t="s">
        <v>54</v>
      </c>
      <c r="C4" s="10" t="s">
        <v>53</v>
      </c>
      <c r="D4" s="10" t="s">
        <v>68</v>
      </c>
      <c r="E4" s="6" t="s">
        <v>24</v>
      </c>
    </row>
    <row r="5" spans="1:5" x14ac:dyDescent="0.2">
      <c r="A5" s="10" t="s">
        <v>55</v>
      </c>
      <c r="B5" s="10" t="s">
        <v>56</v>
      </c>
      <c r="C5" s="10" t="s">
        <v>54</v>
      </c>
      <c r="D5" s="10" t="s">
        <v>69</v>
      </c>
      <c r="E5" s="6" t="s">
        <v>25</v>
      </c>
    </row>
    <row r="6" spans="1:5" x14ac:dyDescent="0.2">
      <c r="A6" s="10" t="s">
        <v>63</v>
      </c>
      <c r="B6" s="10" t="s">
        <v>60</v>
      </c>
      <c r="C6" s="10" t="s">
        <v>55</v>
      </c>
      <c r="D6" s="10" t="s">
        <v>70</v>
      </c>
    </row>
    <row r="7" spans="1:5" x14ac:dyDescent="0.2">
      <c r="A7" s="10" t="s">
        <v>64</v>
      </c>
      <c r="B7" s="10" t="s">
        <v>61</v>
      </c>
      <c r="C7" s="10" t="s">
        <v>56</v>
      </c>
      <c r="D7" s="10" t="s">
        <v>71</v>
      </c>
    </row>
    <row r="8" spans="1:5" x14ac:dyDescent="0.2">
      <c r="A8" s="10" t="s">
        <v>65</v>
      </c>
      <c r="B8" s="10" t="s">
        <v>62</v>
      </c>
      <c r="C8" s="10" t="s">
        <v>57</v>
      </c>
    </row>
    <row r="9" spans="1:5" x14ac:dyDescent="0.2">
      <c r="A9" s="10" t="s">
        <v>66</v>
      </c>
      <c r="B9" s="10" t="s">
        <v>59</v>
      </c>
      <c r="C9" s="10" t="s">
        <v>58</v>
      </c>
    </row>
    <row r="10" spans="1:5" x14ac:dyDescent="0.2">
      <c r="A10" s="10" t="s">
        <v>59</v>
      </c>
      <c r="C10" s="10" t="s">
        <v>59</v>
      </c>
    </row>
  </sheetData>
  <sheetProtection selectLockedCells="1"/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/>
  </sheetViews>
  <sheetFormatPr defaultRowHeight="12.75" x14ac:dyDescent="0.2"/>
  <cols>
    <col min="1" max="30" width="15" customWidth="1"/>
  </cols>
  <sheetData>
    <row r="1" spans="1:24" x14ac:dyDescent="0.2">
      <c r="A1" s="10" t="s">
        <v>41</v>
      </c>
    </row>
    <row r="3" spans="1:24" s="5" customFormat="1" x14ac:dyDescent="0.2">
      <c r="A3" s="19" t="str">
        <f>StudentData!A10</f>
        <v>Year:</v>
      </c>
      <c r="B3" s="5">
        <f>StudentData!B10</f>
        <v>0</v>
      </c>
      <c r="C3" s="5">
        <f>StudentData!C10</f>
        <v>0</v>
      </c>
      <c r="D3" s="5">
        <f>StudentData!D10</f>
        <v>0</v>
      </c>
      <c r="E3" s="5">
        <f>StudentData!E10</f>
        <v>0</v>
      </c>
      <c r="F3" s="5">
        <f>StudentData!F10</f>
        <v>0</v>
      </c>
      <c r="G3" s="5">
        <f>StudentData!G10</f>
        <v>0</v>
      </c>
      <c r="H3" s="5">
        <f>StudentData!H10</f>
        <v>0</v>
      </c>
      <c r="I3" s="5">
        <f>StudentData!I10</f>
        <v>0</v>
      </c>
      <c r="J3" s="5">
        <f>StudentData!J10</f>
        <v>0</v>
      </c>
      <c r="K3" s="5">
        <f>StudentData!K10</f>
        <v>0</v>
      </c>
      <c r="L3" s="5">
        <f>StudentData!L10</f>
        <v>0</v>
      </c>
      <c r="M3" s="5">
        <f>StudentData!M10</f>
        <v>0</v>
      </c>
      <c r="N3" s="5">
        <f>StudentData!N10</f>
        <v>0</v>
      </c>
      <c r="O3" s="5">
        <f>StudentData!O10</f>
        <v>0</v>
      </c>
      <c r="P3" s="5" t="e">
        <f>StudentData!#REF!</f>
        <v>#REF!</v>
      </c>
      <c r="Q3" s="5" t="e">
        <f>StudentData!#REF!</f>
        <v>#REF!</v>
      </c>
      <c r="R3" s="5" t="e">
        <f>StudentData!#REF!</f>
        <v>#REF!</v>
      </c>
      <c r="S3" s="5" t="e">
        <f>StudentData!#REF!</f>
        <v>#REF!</v>
      </c>
      <c r="T3" s="5" t="e">
        <f>StudentData!#REF!</f>
        <v>#REF!</v>
      </c>
      <c r="U3" s="5" t="e">
        <f>StudentData!#REF!</f>
        <v>#REF!</v>
      </c>
      <c r="V3" s="5" t="e">
        <f>StudentData!#REF!</f>
        <v>#REF!</v>
      </c>
    </row>
    <row r="4" spans="1:24" s="5" customFormat="1" x14ac:dyDescent="0.2">
      <c r="A4" s="19" t="str">
        <f>StudentData!A11</f>
        <v>Term:</v>
      </c>
      <c r="B4" s="5" t="str">
        <f>StudentData!B11</f>
        <v>Fall</v>
      </c>
      <c r="C4" s="5" t="str">
        <f>StudentData!C11</f>
        <v>Winter</v>
      </c>
      <c r="D4" s="5" t="str">
        <f>StudentData!D11</f>
        <v>Summer</v>
      </c>
      <c r="E4" s="5" t="str">
        <f>StudentData!E11</f>
        <v>Fall</v>
      </c>
      <c r="F4" s="5" t="str">
        <f>StudentData!F11</f>
        <v>Winter</v>
      </c>
      <c r="G4" s="5" t="str">
        <f>StudentData!G11</f>
        <v>Summer</v>
      </c>
      <c r="H4" s="5" t="str">
        <f>StudentData!H11</f>
        <v>Fall</v>
      </c>
      <c r="I4" s="5" t="str">
        <f>StudentData!I11</f>
        <v>Winter</v>
      </c>
      <c r="J4" s="5" t="str">
        <f>StudentData!J11</f>
        <v>Summer</v>
      </c>
      <c r="K4" s="5" t="str">
        <f>StudentData!K11</f>
        <v>Fall</v>
      </c>
      <c r="L4" s="5" t="str">
        <f>StudentData!L11</f>
        <v>Winter</v>
      </c>
      <c r="M4" s="5" t="str">
        <f>StudentData!M11</f>
        <v>Summer</v>
      </c>
      <c r="N4" s="5" t="str">
        <f>StudentData!N11</f>
        <v>Fall</v>
      </c>
      <c r="O4" s="5" t="str">
        <f>StudentData!O11</f>
        <v>Winter</v>
      </c>
      <c r="P4" s="5" t="e">
        <f>StudentData!#REF!</f>
        <v>#REF!</v>
      </c>
      <c r="Q4" s="5" t="e">
        <f>StudentData!#REF!</f>
        <v>#REF!</v>
      </c>
      <c r="R4" s="5" t="e">
        <f>StudentData!#REF!</f>
        <v>#REF!</v>
      </c>
      <c r="S4" s="5" t="e">
        <f>StudentData!#REF!</f>
        <v>#REF!</v>
      </c>
      <c r="T4" s="5" t="e">
        <f>StudentData!#REF!</f>
        <v>#REF!</v>
      </c>
      <c r="U4" s="5" t="e">
        <f>StudentData!#REF!</f>
        <v>#REF!</v>
      </c>
      <c r="V4" s="5" t="e">
        <f>StudentData!#REF!</f>
        <v>#REF!</v>
      </c>
    </row>
    <row r="5" spans="1:24" s="5" customFormat="1" x14ac:dyDescent="0.2">
      <c r="A5" s="19" t="str">
        <f>StudentData!A12</f>
        <v>Course:</v>
      </c>
      <c r="B5" s="5">
        <f>StudentData!B12</f>
        <v>0</v>
      </c>
      <c r="C5" s="5">
        <f>StudentData!C12</f>
        <v>0</v>
      </c>
      <c r="D5" s="5">
        <f>StudentData!D12</f>
        <v>0</v>
      </c>
      <c r="E5" s="5">
        <f>StudentData!E12</f>
        <v>0</v>
      </c>
      <c r="F5" s="5">
        <f>StudentData!F12</f>
        <v>0</v>
      </c>
      <c r="G5" s="5">
        <f>StudentData!G12</f>
        <v>0</v>
      </c>
      <c r="H5" s="5">
        <f>StudentData!H12</f>
        <v>0</v>
      </c>
      <c r="I5" s="5">
        <f>StudentData!I12</f>
        <v>0</v>
      </c>
      <c r="J5" s="5">
        <f>StudentData!J12</f>
        <v>0</v>
      </c>
      <c r="K5" s="5">
        <f>StudentData!K12</f>
        <v>0</v>
      </c>
      <c r="L5" s="5">
        <f>StudentData!L12</f>
        <v>0</v>
      </c>
      <c r="M5" s="5">
        <f>StudentData!M12</f>
        <v>0</v>
      </c>
      <c r="N5" s="5">
        <f>StudentData!N12</f>
        <v>0</v>
      </c>
      <c r="O5" s="5">
        <f>StudentData!O12</f>
        <v>0</v>
      </c>
      <c r="P5" s="5" t="e">
        <f>StudentData!#REF!</f>
        <v>#REF!</v>
      </c>
      <c r="Q5" s="5" t="e">
        <f>StudentData!#REF!</f>
        <v>#REF!</v>
      </c>
      <c r="R5" s="5" t="e">
        <f>StudentData!#REF!</f>
        <v>#REF!</v>
      </c>
      <c r="S5" s="5" t="e">
        <f>StudentData!#REF!</f>
        <v>#REF!</v>
      </c>
      <c r="T5" s="5" t="e">
        <f>StudentData!#REF!</f>
        <v>#REF!</v>
      </c>
      <c r="U5" s="5" t="e">
        <f>StudentData!#REF!</f>
        <v>#REF!</v>
      </c>
      <c r="V5" s="5" t="e">
        <f>StudentData!#REF!</f>
        <v>#REF!</v>
      </c>
    </row>
    <row r="6" spans="1:24" s="5" customFormat="1" x14ac:dyDescent="0.2">
      <c r="A6" s="19" t="str">
        <f>StudentData!A13</f>
        <v>Course:</v>
      </c>
      <c r="B6" s="5">
        <f>StudentData!B13</f>
        <v>0</v>
      </c>
      <c r="C6" s="5">
        <f>StudentData!C13</f>
        <v>0</v>
      </c>
      <c r="D6" s="5">
        <f>StudentData!D13</f>
        <v>0</v>
      </c>
      <c r="E6" s="5">
        <f>StudentData!E13</f>
        <v>0</v>
      </c>
      <c r="F6" s="5">
        <f>StudentData!F13</f>
        <v>0</v>
      </c>
      <c r="G6" s="5">
        <f>StudentData!G13</f>
        <v>0</v>
      </c>
      <c r="H6" s="5">
        <f>StudentData!H13</f>
        <v>0</v>
      </c>
      <c r="I6" s="5">
        <f>StudentData!I13</f>
        <v>0</v>
      </c>
      <c r="J6" s="5">
        <f>StudentData!J13</f>
        <v>0</v>
      </c>
      <c r="K6" s="5">
        <f>StudentData!K13</f>
        <v>0</v>
      </c>
      <c r="L6" s="5">
        <f>StudentData!L13</f>
        <v>0</v>
      </c>
      <c r="M6" s="5">
        <f>StudentData!M13</f>
        <v>0</v>
      </c>
      <c r="N6" s="5">
        <f>StudentData!N13</f>
        <v>0</v>
      </c>
      <c r="O6" s="5">
        <f>StudentData!O13</f>
        <v>0</v>
      </c>
      <c r="P6" s="5" t="e">
        <f>StudentData!#REF!</f>
        <v>#REF!</v>
      </c>
      <c r="Q6" s="5" t="e">
        <f>StudentData!#REF!</f>
        <v>#REF!</v>
      </c>
      <c r="R6" s="5" t="e">
        <f>StudentData!#REF!</f>
        <v>#REF!</v>
      </c>
      <c r="S6" s="5" t="e">
        <f>StudentData!#REF!</f>
        <v>#REF!</v>
      </c>
      <c r="T6" s="5" t="e">
        <f>StudentData!#REF!</f>
        <v>#REF!</v>
      </c>
      <c r="U6" s="5" t="e">
        <f>StudentData!#REF!</f>
        <v>#REF!</v>
      </c>
      <c r="V6" s="5" t="e">
        <f>StudentData!#REF!</f>
        <v>#REF!</v>
      </c>
    </row>
    <row r="7" spans="1:24" s="5" customFormat="1" x14ac:dyDescent="0.2">
      <c r="A7" s="19" t="str">
        <f>StudentData!A14</f>
        <v>PA 9931 Course:</v>
      </c>
      <c r="B7" s="5">
        <f>StudentData!B14</f>
        <v>0</v>
      </c>
      <c r="C7" s="5">
        <f>StudentData!C14</f>
        <v>0</v>
      </c>
      <c r="D7" s="5">
        <f>StudentData!D14</f>
        <v>0</v>
      </c>
      <c r="E7" s="5">
        <f>StudentData!E14</f>
        <v>0</v>
      </c>
      <c r="F7" s="5">
        <f>StudentData!F14</f>
        <v>0</v>
      </c>
      <c r="G7" s="5">
        <f>StudentData!G14</f>
        <v>0</v>
      </c>
      <c r="H7" s="5">
        <f>StudentData!H14</f>
        <v>0</v>
      </c>
      <c r="I7" s="5">
        <f>StudentData!I14</f>
        <v>0</v>
      </c>
      <c r="J7" s="5">
        <f>StudentData!J14</f>
        <v>0</v>
      </c>
      <c r="K7" s="5">
        <f>StudentData!K14</f>
        <v>0</v>
      </c>
      <c r="L7" s="5">
        <f>StudentData!L14</f>
        <v>0</v>
      </c>
      <c r="M7" s="5">
        <f>StudentData!M14</f>
        <v>0</v>
      </c>
      <c r="N7" s="5">
        <f>StudentData!N14</f>
        <v>0</v>
      </c>
      <c r="O7" s="5">
        <f>StudentData!O14</f>
        <v>0</v>
      </c>
      <c r="P7" s="5" t="e">
        <f>StudentData!#REF!</f>
        <v>#REF!</v>
      </c>
      <c r="Q7" s="5" t="e">
        <f>StudentData!#REF!</f>
        <v>#REF!</v>
      </c>
      <c r="R7" s="5" t="e">
        <f>StudentData!#REF!</f>
        <v>#REF!</v>
      </c>
      <c r="S7" s="5" t="e">
        <f>StudentData!#REF!</f>
        <v>#REF!</v>
      </c>
      <c r="T7" s="5" t="e">
        <f>StudentData!#REF!</f>
        <v>#REF!</v>
      </c>
      <c r="U7" s="5" t="e">
        <f>StudentData!#REF!</f>
        <v>#REF!</v>
      </c>
      <c r="V7" s="5" t="e">
        <f>StudentData!#REF!</f>
        <v>#REF!</v>
      </c>
    </row>
    <row r="10" spans="1:24" s="16" customFormat="1" x14ac:dyDescent="0.2">
      <c r="A10" s="18">
        <f>B3</f>
        <v>0</v>
      </c>
      <c r="B10" s="18"/>
      <c r="C10" s="18">
        <f>C3</f>
        <v>0</v>
      </c>
      <c r="D10" s="18"/>
      <c r="E10" s="18">
        <f>D3</f>
        <v>0</v>
      </c>
      <c r="F10" s="18"/>
      <c r="G10" s="18">
        <f>E3</f>
        <v>0</v>
      </c>
      <c r="H10" s="18"/>
      <c r="I10" s="18">
        <f>F3</f>
        <v>0</v>
      </c>
      <c r="J10" s="18"/>
      <c r="K10" s="18">
        <f>G3</f>
        <v>0</v>
      </c>
      <c r="L10" s="18"/>
      <c r="M10" s="18">
        <f>H3</f>
        <v>0</v>
      </c>
      <c r="N10" s="18"/>
      <c r="O10" s="18">
        <f>I3</f>
        <v>0</v>
      </c>
      <c r="P10" s="18"/>
      <c r="Q10" s="18">
        <f>J3</f>
        <v>0</v>
      </c>
      <c r="R10" s="18"/>
      <c r="S10" s="18">
        <f>K3</f>
        <v>0</v>
      </c>
      <c r="T10" s="18"/>
      <c r="U10" s="18">
        <f>L3</f>
        <v>0</v>
      </c>
      <c r="V10" s="18"/>
      <c r="W10" s="18">
        <f>M3</f>
        <v>0</v>
      </c>
      <c r="X10" s="18"/>
    </row>
    <row r="11" spans="1:24" s="16" customFormat="1" x14ac:dyDescent="0.2">
      <c r="A11" s="18" t="str">
        <f>B4</f>
        <v>Fall</v>
      </c>
      <c r="B11" s="18"/>
      <c r="C11" s="18" t="str">
        <f>C4</f>
        <v>Winter</v>
      </c>
      <c r="D11" s="18"/>
      <c r="E11" s="18" t="str">
        <f>D4</f>
        <v>Summer</v>
      </c>
      <c r="F11" s="18"/>
      <c r="G11" s="18" t="str">
        <f>E4</f>
        <v>Fall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6" customFormat="1" x14ac:dyDescent="0.2">
      <c r="A12" s="18" t="s">
        <v>42</v>
      </c>
      <c r="B12" s="18" t="s">
        <v>43</v>
      </c>
      <c r="C12" s="18" t="s">
        <v>44</v>
      </c>
      <c r="D12" s="18" t="s">
        <v>44</v>
      </c>
      <c r="E12" s="18" t="s">
        <v>45</v>
      </c>
      <c r="F12" s="18" t="s">
        <v>46</v>
      </c>
      <c r="G12" s="18" t="s">
        <v>42</v>
      </c>
      <c r="H12" s="18" t="s">
        <v>43</v>
      </c>
      <c r="I12" s="18" t="s">
        <v>44</v>
      </c>
      <c r="J12" s="18" t="s">
        <v>44</v>
      </c>
      <c r="K12" s="18" t="s">
        <v>45</v>
      </c>
      <c r="L12" s="18" t="s">
        <v>46</v>
      </c>
      <c r="M12" s="18" t="s">
        <v>42</v>
      </c>
      <c r="N12" s="18" t="s">
        <v>43</v>
      </c>
      <c r="O12" s="18" t="s">
        <v>44</v>
      </c>
      <c r="P12" s="18" t="s">
        <v>44</v>
      </c>
      <c r="Q12" s="18" t="s">
        <v>45</v>
      </c>
      <c r="R12" s="18" t="s">
        <v>46</v>
      </c>
      <c r="S12" s="18" t="s">
        <v>42</v>
      </c>
      <c r="T12" s="18" t="s">
        <v>43</v>
      </c>
      <c r="U12" s="18" t="s">
        <v>44</v>
      </c>
      <c r="V12" s="18" t="s">
        <v>44</v>
      </c>
      <c r="W12" s="18" t="s">
        <v>45</v>
      </c>
      <c r="X12" s="18" t="s">
        <v>46</v>
      </c>
    </row>
    <row r="13" spans="1:24" s="5" customFormat="1" x14ac:dyDescent="0.2">
      <c r="A13" s="5">
        <f>B5</f>
        <v>0</v>
      </c>
      <c r="B13" s="5">
        <f>B6</f>
        <v>0</v>
      </c>
      <c r="C13" s="5">
        <f>C5</f>
        <v>0</v>
      </c>
      <c r="D13" s="5">
        <f>C6</f>
        <v>0</v>
      </c>
      <c r="E13" s="5">
        <f>D5</f>
        <v>0</v>
      </c>
      <c r="F13" s="5">
        <f>D6</f>
        <v>0</v>
      </c>
      <c r="G13" s="5">
        <f>E5</f>
        <v>0</v>
      </c>
      <c r="H13" s="5">
        <f>E6</f>
        <v>0</v>
      </c>
      <c r="I13" s="5">
        <f>F5</f>
        <v>0</v>
      </c>
      <c r="J13" s="5">
        <f>F6</f>
        <v>0</v>
      </c>
      <c r="K13" s="5">
        <f>G5</f>
        <v>0</v>
      </c>
      <c r="L13" s="5">
        <f>G6</f>
        <v>0</v>
      </c>
      <c r="M13" s="5">
        <f>H5</f>
        <v>0</v>
      </c>
      <c r="N13" s="5">
        <f>H6</f>
        <v>0</v>
      </c>
      <c r="O13" s="5">
        <f>I5</f>
        <v>0</v>
      </c>
      <c r="P13" s="5">
        <f>I6</f>
        <v>0</v>
      </c>
      <c r="Q13" s="5">
        <f>J5</f>
        <v>0</v>
      </c>
      <c r="R13" s="5">
        <f>J6</f>
        <v>0</v>
      </c>
      <c r="S13" s="5">
        <f>K5</f>
        <v>0</v>
      </c>
      <c r="T13" s="5">
        <f>K6</f>
        <v>0</v>
      </c>
      <c r="U13" s="5">
        <f>L5</f>
        <v>0</v>
      </c>
      <c r="V13" s="5">
        <f>L6</f>
        <v>0</v>
      </c>
      <c r="W13" s="5">
        <f>M5</f>
        <v>0</v>
      </c>
      <c r="X13" s="5">
        <f>M6</f>
        <v>0</v>
      </c>
    </row>
    <row r="14" spans="1:24" x14ac:dyDescent="0.2">
      <c r="C14" s="5"/>
      <c r="D14" s="5"/>
      <c r="E14" s="5"/>
      <c r="F14" s="5"/>
      <c r="G14" s="5"/>
    </row>
  </sheetData>
  <sheetProtection password="C8DC" sheet="1" objects="1" scenarios="1"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StudentData</vt:lpstr>
      <vt:lpstr>Variables</vt:lpstr>
      <vt:lpstr>AdminOutput</vt:lpstr>
      <vt:lpstr>TookDPA</vt:lpstr>
      <vt:lpstr>VaildDPA</vt:lpstr>
      <vt:lpstr>ValidFall</vt:lpstr>
      <vt:lpstr>ValidSummer</vt:lpstr>
      <vt:lpstr>ValidWinter</vt:lpstr>
    </vt:vector>
  </TitlesOfParts>
  <Company>Social Science Centre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Morgan</dc:creator>
  <cp:lastModifiedBy>admin</cp:lastModifiedBy>
  <cp:lastPrinted>2008-06-03T16:02:23Z</cp:lastPrinted>
  <dcterms:created xsi:type="dcterms:W3CDTF">2006-10-05T17:58:20Z</dcterms:created>
  <dcterms:modified xsi:type="dcterms:W3CDTF">2017-04-20T17:42:34Z</dcterms:modified>
</cp:coreProperties>
</file>